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ANTIBES POUR PUBLICATION après mise en page\"/>
    </mc:Choice>
  </mc:AlternateContent>
  <xr:revisionPtr revIDLastSave="0" documentId="13_ncr:1_{F73D5552-4FD1-4499-A7ED-8018DB40B321}" xr6:coauthVersionLast="47" xr6:coauthVersionMax="47" xr10:uidLastSave="{00000000-0000-0000-0000-000000000000}"/>
  <bookViews>
    <workbookView xWindow="-120" yWindow="-120" windowWidth="25440" windowHeight="15390" xr2:uid="{FEB233BA-4C51-4F2A-8352-5CB2561F0734}"/>
  </bookViews>
  <sheets>
    <sheet name="POUR NOUVEAU MP DQE ANTIBES" sheetId="2" r:id="rId1"/>
    <sheet name="Feuil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2" l="1"/>
  <c r="H63" i="2" s="1"/>
  <c r="G42" i="2"/>
  <c r="G66" i="2" s="1"/>
  <c r="H66" i="2" s="1"/>
  <c r="C42" i="2"/>
  <c r="C66" i="2" s="1"/>
  <c r="D66" i="2" s="1"/>
  <c r="G41" i="2"/>
  <c r="H41" i="2" s="1"/>
  <c r="C41" i="2"/>
  <c r="C65" i="2" s="1"/>
  <c r="D65" i="2" s="1"/>
  <c r="G40" i="2"/>
  <c r="G64" i="2" s="1"/>
  <c r="H64" i="2" s="1"/>
  <c r="C40" i="2"/>
  <c r="C64" i="2" s="1"/>
  <c r="D64" i="2" s="1"/>
  <c r="G39" i="2"/>
  <c r="H39" i="2" s="1"/>
  <c r="C39" i="2"/>
  <c r="C63" i="2" s="1"/>
  <c r="D63" i="2" s="1"/>
  <c r="H38" i="2"/>
  <c r="D38" i="2"/>
  <c r="H37" i="2"/>
  <c r="D37" i="2"/>
  <c r="H35" i="2"/>
  <c r="D35" i="2"/>
  <c r="H34" i="2"/>
  <c r="D34" i="2"/>
  <c r="F33" i="2"/>
  <c r="H33" i="2" s="1"/>
  <c r="B33" i="2"/>
  <c r="D33" i="2" s="1"/>
  <c r="F32" i="2"/>
  <c r="H32" i="2" s="1"/>
  <c r="B32" i="2"/>
  <c r="D32" i="2" s="1"/>
  <c r="D45" i="2" s="1"/>
  <c r="H13" i="2"/>
  <c r="D13" i="2"/>
  <c r="H12" i="2"/>
  <c r="D12" i="2"/>
  <c r="H10" i="2"/>
  <c r="D10" i="2"/>
  <c r="H9" i="2"/>
  <c r="D9" i="2"/>
  <c r="D15" i="2" l="1"/>
  <c r="D39" i="2"/>
  <c r="G65" i="2"/>
  <c r="H65" i="2" s="1"/>
  <c r="H15" i="2"/>
  <c r="H52" i="2" s="1"/>
  <c r="D40" i="2"/>
  <c r="D41" i="2"/>
  <c r="D42" i="2"/>
  <c r="D47" i="2"/>
  <c r="D48" i="2" s="1"/>
  <c r="H45" i="2"/>
  <c r="H67" i="2"/>
  <c r="H68" i="2" s="1"/>
  <c r="H40" i="2"/>
  <c r="H42" i="2"/>
  <c r="I49" i="2" l="1"/>
  <c r="I45" i="2"/>
  <c r="H47" i="2"/>
  <c r="H48" i="2" s="1"/>
  <c r="I48" i="2" l="1"/>
  <c r="I50" i="2"/>
</calcChain>
</file>

<file path=xl/sharedStrings.xml><?xml version="1.0" encoding="utf-8"?>
<sst xmlns="http://schemas.openxmlformats.org/spreadsheetml/2006/main" count="39" uniqueCount="24">
  <si>
    <t>REMUNERATION (Eventuellement)</t>
  </si>
  <si>
    <t xml:space="preserve">FRAIS FIXES MENSUELS BOULOURIS </t>
  </si>
  <si>
    <t xml:space="preserve">FRAIS FIXES MENSUELS ANTIBES </t>
  </si>
  <si>
    <t xml:space="preserve">FRAIS FIXES MENSUELS AIX </t>
  </si>
  <si>
    <t>TOTAL</t>
  </si>
  <si>
    <t xml:space="preserve">CAFES AMELIORES </t>
  </si>
  <si>
    <t>BUFFETS TYPE I</t>
  </si>
  <si>
    <t xml:space="preserve">AUTRES PRESTATIONS  dont : </t>
  </si>
  <si>
    <t xml:space="preserve">GOUTERS </t>
  </si>
  <si>
    <t>P DEJEUNER SHN ANTIBES</t>
  </si>
  <si>
    <t>P DEJEUNER STANDARD et SHN</t>
  </si>
  <si>
    <t>REPAS STANDARD</t>
  </si>
  <si>
    <t>Montant Total HT</t>
  </si>
  <si>
    <t>Prix unitaire HT</t>
  </si>
  <si>
    <t xml:space="preserve">Quantité  annuelle maximum  </t>
  </si>
  <si>
    <t xml:space="preserve">Quantité  annuelle minimum </t>
  </si>
  <si>
    <t>Intitulé</t>
  </si>
  <si>
    <t>P DEJEUNER STANDARD</t>
  </si>
  <si>
    <t>CREPS Provence - Alpes - Côte d'Azur - Site d'Antibes- LOT 2</t>
  </si>
  <si>
    <t>REPAS FROIDS</t>
  </si>
  <si>
    <t>FRAIS FIXES MENSUELS HORS REMUNERATIONS</t>
  </si>
  <si>
    <t>FRAIS FIXES MENSUELS REMUNERATIONS</t>
  </si>
  <si>
    <t>DEVIS QUANTITATIF ET ESTIMATIF - MARCHE RESTAURATION - LOT 2 ANTIBES</t>
  </si>
  <si>
    <t xml:space="preserve">ANNEXE 2  A L'ACTE D'ENGAGEMENT -  LOT 2 ANTIBES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</si>
</sst>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  <numFmt numFmtId="166" formatCode="#,##0.0000\ &quot;€&quot;"/>
    <numFmt numFmtId="167" formatCode="#,##0_ ;\-#,##0\ "/>
  </numFmts>
  <fonts count="2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b/>
      <sz val="16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6"/>
      <color rgb="FFC00000"/>
      <name val="Calibri"/>
      <family val="2"/>
    </font>
    <font>
      <sz val="16"/>
      <color rgb="FFC00000"/>
      <name val="Calibri"/>
      <family val="2"/>
    </font>
    <font>
      <sz val="14"/>
      <color rgb="FFC00000"/>
      <name val="Calibri"/>
      <family val="2"/>
    </font>
    <font>
      <b/>
      <sz val="16"/>
      <color theme="1"/>
      <name val="Calibri"/>
      <family val="2"/>
    </font>
    <font>
      <i/>
      <sz val="11"/>
      <color theme="1"/>
      <name val="Calibri"/>
      <family val="2"/>
    </font>
    <font>
      <sz val="16"/>
      <name val="Calibri"/>
      <family val="2"/>
    </font>
    <font>
      <b/>
      <sz val="11"/>
      <color rgb="FFFF0000"/>
      <name val="Calibri"/>
      <family val="2"/>
    </font>
    <font>
      <b/>
      <sz val="11"/>
      <color rgb="FF00B050"/>
      <name val="Calibri"/>
      <family val="2"/>
    </font>
    <font>
      <b/>
      <sz val="14"/>
      <color rgb="FFC00000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0" tint="-0.249977111117893"/>
        <bgColor theme="0"/>
      </patternFill>
    </fill>
    <fill>
      <patternFill patternType="solid">
        <fgColor rgb="FFFFFF99"/>
        <bgColor theme="0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249977111117893"/>
        <bgColor rgb="FFD8D8D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</fills>
  <borders count="29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164" fontId="4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3" fontId="7" fillId="5" borderId="6" xfId="0" applyNumberFormat="1" applyFont="1" applyFill="1" applyBorder="1" applyAlignment="1">
      <alignment horizontal="center" vertical="center"/>
    </xf>
    <xf numFmtId="3" fontId="7" fillId="8" borderId="9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6" fontId="0" fillId="4" borderId="11" xfId="0" applyNumberFormat="1" applyFill="1" applyBorder="1" applyAlignment="1">
      <alignment horizontal="center" vertical="center"/>
    </xf>
    <xf numFmtId="3" fontId="13" fillId="4" borderId="11" xfId="0" applyNumberFormat="1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166" fontId="13" fillId="8" borderId="11" xfId="0" applyNumberFormat="1" applyFont="1" applyFill="1" applyBorder="1" applyAlignment="1">
      <alignment horizontal="center" vertical="center"/>
    </xf>
    <xf numFmtId="1" fontId="13" fillId="8" borderId="11" xfId="0" applyNumberFormat="1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66" fontId="0" fillId="9" borderId="2" xfId="0" applyNumberFormat="1" applyFill="1" applyBorder="1" applyAlignment="1">
      <alignment horizontal="center" vertical="center"/>
    </xf>
    <xf numFmtId="3" fontId="7" fillId="9" borderId="2" xfId="0" applyNumberFormat="1" applyFont="1" applyFill="1" applyBorder="1" applyAlignment="1">
      <alignment horizontal="center" vertical="center"/>
    </xf>
    <xf numFmtId="164" fontId="7" fillId="10" borderId="2" xfId="0" applyNumberFormat="1" applyFont="1" applyFill="1" applyBorder="1" applyAlignment="1">
      <alignment horizontal="center" vertical="center"/>
    </xf>
    <xf numFmtId="164" fontId="7" fillId="11" borderId="2" xfId="0" applyNumberFormat="1" applyFont="1" applyFill="1" applyBorder="1" applyAlignment="1">
      <alignment horizontal="center" vertical="center"/>
    </xf>
    <xf numFmtId="167" fontId="7" fillId="11" borderId="2" xfId="0" applyNumberFormat="1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vertical="center"/>
    </xf>
    <xf numFmtId="164" fontId="1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2" fillId="0" borderId="14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166" fontId="0" fillId="0" borderId="11" xfId="0" applyNumberFormat="1" applyBorder="1" applyAlignment="1">
      <alignment vertical="center"/>
    </xf>
    <xf numFmtId="166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67" fontId="7" fillId="5" borderId="2" xfId="0" applyNumberFormat="1" applyFont="1" applyFill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44" fontId="5" fillId="4" borderId="2" xfId="1" applyFont="1" applyFill="1" applyBorder="1" applyAlignment="1">
      <alignment horizontal="center" vertical="center"/>
    </xf>
    <xf numFmtId="44" fontId="5" fillId="2" borderId="2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7" fillId="4" borderId="22" xfId="1" applyFont="1" applyFill="1" applyBorder="1" applyAlignment="1">
      <alignment horizontal="center" vertical="center"/>
    </xf>
    <xf numFmtId="44" fontId="7" fillId="2" borderId="22" xfId="1" applyFont="1" applyFill="1" applyBorder="1" applyAlignment="1">
      <alignment horizontal="center" vertical="center"/>
    </xf>
    <xf numFmtId="44" fontId="13" fillId="0" borderId="20" xfId="1" applyFont="1" applyBorder="1" applyAlignment="1">
      <alignment horizontal="center" vertical="center"/>
    </xf>
    <xf numFmtId="3" fontId="7" fillId="4" borderId="21" xfId="0" applyNumberFormat="1" applyFont="1" applyFill="1" applyBorder="1" applyAlignment="1">
      <alignment horizontal="center" vertical="center"/>
    </xf>
    <xf numFmtId="3" fontId="7" fillId="2" borderId="21" xfId="0" applyNumberFormat="1" applyFont="1" applyFill="1" applyBorder="1" applyAlignment="1">
      <alignment horizontal="center" vertical="center"/>
    </xf>
    <xf numFmtId="3" fontId="13" fillId="0" borderId="19" xfId="0" applyNumberFormat="1" applyFont="1" applyBorder="1" applyAlignment="1">
      <alignment horizontal="center" vertical="center"/>
    </xf>
    <xf numFmtId="3" fontId="7" fillId="12" borderId="24" xfId="0" applyNumberFormat="1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12" borderId="8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44" fontId="7" fillId="12" borderId="8" xfId="1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3" fontId="0" fillId="12" borderId="5" xfId="0" applyNumberFormat="1" applyFill="1" applyBorder="1" applyAlignment="1">
      <alignment horizontal="center" vertical="center"/>
    </xf>
    <xf numFmtId="44" fontId="12" fillId="0" borderId="4" xfId="1" applyFont="1" applyBorder="1" applyAlignment="1">
      <alignment horizontal="center" vertical="center"/>
    </xf>
    <xf numFmtId="44" fontId="12" fillId="0" borderId="0" xfId="1" applyFont="1" applyAlignment="1">
      <alignment vertical="center"/>
    </xf>
    <xf numFmtId="44" fontId="2" fillId="0" borderId="0" xfId="1" applyFont="1" applyAlignment="1">
      <alignment vertical="center"/>
    </xf>
    <xf numFmtId="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8" fillId="2" borderId="13" xfId="0" applyFont="1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7" borderId="5" xfId="0" applyFill="1" applyBorder="1" applyAlignment="1">
      <alignment vertical="center"/>
    </xf>
    <xf numFmtId="164" fontId="7" fillId="7" borderId="7" xfId="0" applyNumberFormat="1" applyFont="1" applyFill="1" applyBorder="1" applyAlignment="1">
      <alignment vertical="center"/>
    </xf>
    <xf numFmtId="164" fontId="7" fillId="6" borderId="5" xfId="0" applyNumberFormat="1" applyFont="1" applyFill="1" applyBorder="1" applyAlignment="1">
      <alignment vertical="center"/>
    </xf>
    <xf numFmtId="3" fontId="0" fillId="5" borderId="5" xfId="0" applyNumberFormat="1" applyFill="1" applyBorder="1" applyAlignment="1">
      <alignment vertical="center"/>
    </xf>
    <xf numFmtId="165" fontId="12" fillId="4" borderId="4" xfId="0" applyNumberFormat="1" applyFont="1" applyFill="1" applyBorder="1" applyAlignment="1">
      <alignment vertical="center"/>
    </xf>
    <xf numFmtId="165" fontId="1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10" fontId="9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8" fillId="13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07639-30D0-4685-8A48-69BF76F169FD}">
  <dimension ref="A1:I68"/>
  <sheetViews>
    <sheetView tabSelected="1" workbookViewId="0">
      <selection activeCell="A2" sqref="A2:H2"/>
    </sheetView>
  </sheetViews>
  <sheetFormatPr baseColWidth="10" defaultRowHeight="21" x14ac:dyDescent="0.25"/>
  <cols>
    <col min="1" max="1" width="42.42578125" style="65" customWidth="1"/>
    <col min="2" max="2" width="15.42578125" style="65" customWidth="1"/>
    <col min="3" max="3" width="14.42578125" style="65" bestFit="1" customWidth="1"/>
    <col min="4" max="4" width="20" style="65" customWidth="1"/>
    <col min="5" max="5" width="4.42578125" style="65" customWidth="1"/>
    <col min="6" max="6" width="14.7109375" style="65" customWidth="1"/>
    <col min="7" max="7" width="15.28515625" style="65" customWidth="1"/>
    <col min="8" max="8" width="22.140625" style="66" customWidth="1"/>
    <col min="9" max="9" width="27.140625" style="66" customWidth="1"/>
    <col min="10" max="16384" width="11.42578125" style="65"/>
  </cols>
  <sheetData>
    <row r="1" spans="1:9" x14ac:dyDescent="0.25">
      <c r="A1" s="96" t="s">
        <v>23</v>
      </c>
    </row>
    <row r="2" spans="1:9" x14ac:dyDescent="0.25">
      <c r="A2" s="97" t="s">
        <v>22</v>
      </c>
      <c r="B2" s="98"/>
      <c r="C2" s="98"/>
      <c r="D2" s="98"/>
      <c r="E2" s="98"/>
      <c r="F2" s="98"/>
      <c r="G2" s="98"/>
      <c r="H2" s="98"/>
    </row>
    <row r="6" spans="1:9" x14ac:dyDescent="0.25">
      <c r="A6" s="99" t="s">
        <v>18</v>
      </c>
      <c r="B6" s="100"/>
      <c r="C6" s="100"/>
      <c r="D6" s="100"/>
      <c r="E6" s="100"/>
      <c r="F6" s="100"/>
      <c r="G6" s="100"/>
      <c r="H6" s="100"/>
    </row>
    <row r="7" spans="1:9" ht="21.75" thickBot="1" x14ac:dyDescent="0.3">
      <c r="G7" s="68"/>
    </row>
    <row r="8" spans="1:9" ht="45" x14ac:dyDescent="0.25">
      <c r="A8" s="37" t="s">
        <v>16</v>
      </c>
      <c r="B8" s="36" t="s">
        <v>15</v>
      </c>
      <c r="C8" s="35" t="s">
        <v>13</v>
      </c>
      <c r="D8" s="47" t="s">
        <v>12</v>
      </c>
      <c r="E8" s="62"/>
      <c r="F8" s="46" t="s">
        <v>14</v>
      </c>
      <c r="G8" s="35" t="s">
        <v>13</v>
      </c>
      <c r="H8" s="40" t="s">
        <v>12</v>
      </c>
      <c r="I8" s="69"/>
    </row>
    <row r="9" spans="1:9" x14ac:dyDescent="0.25">
      <c r="A9" s="39" t="s">
        <v>11</v>
      </c>
      <c r="B9" s="45">
        <v>40000</v>
      </c>
      <c r="C9" s="50"/>
      <c r="D9" s="55">
        <f>B9*C9</f>
        <v>0</v>
      </c>
      <c r="E9" s="63"/>
      <c r="F9" s="58">
        <v>45000</v>
      </c>
      <c r="G9" s="50"/>
      <c r="H9" s="52">
        <f>F9*G9</f>
        <v>0</v>
      </c>
    </row>
    <row r="10" spans="1:9" x14ac:dyDescent="0.25">
      <c r="A10" s="39" t="s">
        <v>17</v>
      </c>
      <c r="B10" s="45">
        <v>18000</v>
      </c>
      <c r="C10" s="50"/>
      <c r="D10" s="55">
        <f>B10*C10</f>
        <v>0</v>
      </c>
      <c r="E10" s="63"/>
      <c r="F10" s="58">
        <v>21000</v>
      </c>
      <c r="G10" s="50"/>
      <c r="H10" s="52">
        <f>F10*G10</f>
        <v>0</v>
      </c>
    </row>
    <row r="11" spans="1:9" x14ac:dyDescent="0.25">
      <c r="A11" s="39" t="s">
        <v>19</v>
      </c>
      <c r="B11" s="45">
        <v>1000</v>
      </c>
      <c r="C11" s="50"/>
      <c r="D11" s="55"/>
      <c r="E11" s="63"/>
      <c r="F11" s="58">
        <v>2000</v>
      </c>
      <c r="G11" s="50"/>
      <c r="H11" s="52"/>
    </row>
    <row r="12" spans="1:9" x14ac:dyDescent="0.25">
      <c r="A12" s="48" t="s">
        <v>21</v>
      </c>
      <c r="B12" s="49">
        <v>12</v>
      </c>
      <c r="C12" s="51"/>
      <c r="D12" s="56">
        <f>B12*C12</f>
        <v>0</v>
      </c>
      <c r="E12" s="63"/>
      <c r="F12" s="59">
        <v>12</v>
      </c>
      <c r="G12" s="51"/>
      <c r="H12" s="53">
        <f>F12*G12</f>
        <v>0</v>
      </c>
    </row>
    <row r="13" spans="1:9" x14ac:dyDescent="0.25">
      <c r="A13" s="48" t="s">
        <v>20</v>
      </c>
      <c r="B13" s="49">
        <v>12</v>
      </c>
      <c r="C13" s="51"/>
      <c r="D13" s="56">
        <f>B13*C13</f>
        <v>0</v>
      </c>
      <c r="E13" s="63"/>
      <c r="F13" s="59">
        <v>12</v>
      </c>
      <c r="G13" s="51"/>
      <c r="H13" s="53">
        <f>F13*G13</f>
        <v>0</v>
      </c>
    </row>
    <row r="14" spans="1:9" ht="21.75" thickBot="1" x14ac:dyDescent="0.3">
      <c r="A14" s="38"/>
      <c r="B14" s="44"/>
      <c r="C14" s="43"/>
      <c r="D14" s="57"/>
      <c r="E14" s="64"/>
      <c r="F14" s="60"/>
      <c r="G14" s="42"/>
      <c r="H14" s="54"/>
    </row>
    <row r="15" spans="1:9" ht="21.75" thickBot="1" x14ac:dyDescent="0.3">
      <c r="A15" s="41" t="s">
        <v>4</v>
      </c>
      <c r="B15" s="70"/>
      <c r="C15" s="71"/>
      <c r="D15" s="72">
        <f>SUM(D9:D14)</f>
        <v>0</v>
      </c>
      <c r="E15" s="73"/>
      <c r="F15" s="61"/>
      <c r="G15" s="74"/>
      <c r="H15" s="75">
        <f>SUM(H9:H14)</f>
        <v>0</v>
      </c>
      <c r="I15" s="76"/>
    </row>
    <row r="16" spans="1:9" x14ac:dyDescent="0.25">
      <c r="G16" s="68"/>
    </row>
    <row r="17" spans="1:8" x14ac:dyDescent="0.25">
      <c r="H17" s="77"/>
    </row>
    <row r="18" spans="1:8" x14ac:dyDescent="0.25">
      <c r="H18" s="77"/>
    </row>
    <row r="23" spans="1:8" x14ac:dyDescent="0.25">
      <c r="H23" s="78"/>
    </row>
    <row r="24" spans="1:8" x14ac:dyDescent="0.25">
      <c r="C24" s="79"/>
    </row>
    <row r="25" spans="1:8" x14ac:dyDescent="0.25">
      <c r="G25" s="68"/>
    </row>
    <row r="30" spans="1:8" ht="21.75" thickBot="1" x14ac:dyDescent="0.3"/>
    <row r="31" spans="1:8" ht="45" x14ac:dyDescent="0.25">
      <c r="A31" s="37" t="s">
        <v>16</v>
      </c>
      <c r="B31" s="36" t="s">
        <v>15</v>
      </c>
      <c r="C31" s="35" t="s">
        <v>13</v>
      </c>
      <c r="D31" s="34" t="s">
        <v>12</v>
      </c>
      <c r="E31" s="33"/>
      <c r="F31" s="32" t="s">
        <v>14</v>
      </c>
      <c r="G31" s="31" t="s">
        <v>13</v>
      </c>
      <c r="H31" s="30" t="s">
        <v>12</v>
      </c>
    </row>
    <row r="32" spans="1:8" x14ac:dyDescent="0.25">
      <c r="A32" s="7" t="s">
        <v>11</v>
      </c>
      <c r="B32" s="20" t="e">
        <f>#REF!+B9+#REF!</f>
        <v>#REF!</v>
      </c>
      <c r="C32" s="29">
        <v>3.38</v>
      </c>
      <c r="D32" s="5" t="e">
        <f>B32*C32</f>
        <v>#REF!</v>
      </c>
      <c r="E32" s="4"/>
      <c r="F32" s="20" t="e">
        <f>#REF!+F9+#REF!</f>
        <v>#REF!</v>
      </c>
      <c r="G32" s="29">
        <v>3.38</v>
      </c>
      <c r="H32" s="1" t="e">
        <f>F32*G32</f>
        <v>#REF!</v>
      </c>
    </row>
    <row r="33" spans="1:9" x14ac:dyDescent="0.25">
      <c r="A33" s="7" t="s">
        <v>10</v>
      </c>
      <c r="B33" s="20" t="e">
        <f>#REF!+B10+#REF!</f>
        <v>#REF!</v>
      </c>
      <c r="C33" s="2">
        <v>2.34</v>
      </c>
      <c r="D33" s="5" t="e">
        <f>B33*C33</f>
        <v>#REF!</v>
      </c>
      <c r="E33" s="4"/>
      <c r="F33" s="20" t="e">
        <f>#REF!+F10+#REF!</f>
        <v>#REF!</v>
      </c>
      <c r="G33" s="2">
        <v>2.34</v>
      </c>
      <c r="H33" s="1" t="e">
        <f>F33*G33</f>
        <v>#REF!</v>
      </c>
    </row>
    <row r="34" spans="1:9" x14ac:dyDescent="0.25">
      <c r="A34" s="80" t="s">
        <v>9</v>
      </c>
      <c r="B34" s="20">
        <v>7000</v>
      </c>
      <c r="C34" s="2">
        <v>2.34</v>
      </c>
      <c r="D34" s="5">
        <f>B34*C34</f>
        <v>16379.999999999998</v>
      </c>
      <c r="E34" s="4"/>
      <c r="F34" s="20">
        <v>10000</v>
      </c>
      <c r="G34" s="2">
        <v>2.34</v>
      </c>
      <c r="H34" s="1">
        <f>F34*G34</f>
        <v>23400</v>
      </c>
    </row>
    <row r="35" spans="1:9" x14ac:dyDescent="0.25">
      <c r="A35" s="7" t="s">
        <v>8</v>
      </c>
      <c r="B35" s="20">
        <v>17000</v>
      </c>
      <c r="C35" s="2">
        <v>1.26</v>
      </c>
      <c r="D35" s="5">
        <f>B35*C35</f>
        <v>21420</v>
      </c>
      <c r="E35" s="4"/>
      <c r="F35" s="20">
        <v>23000</v>
      </c>
      <c r="G35" s="28">
        <v>1.26</v>
      </c>
      <c r="H35" s="1">
        <f>F35*G35</f>
        <v>28980</v>
      </c>
    </row>
    <row r="36" spans="1:9" x14ac:dyDescent="0.25">
      <c r="A36" s="27" t="s">
        <v>7</v>
      </c>
      <c r="B36" s="26"/>
      <c r="C36" s="25"/>
      <c r="D36" s="25"/>
      <c r="E36" s="24"/>
      <c r="F36" s="23"/>
      <c r="G36" s="22"/>
      <c r="H36" s="21"/>
    </row>
    <row r="37" spans="1:9" x14ac:dyDescent="0.25">
      <c r="A37" s="7" t="s">
        <v>6</v>
      </c>
      <c r="B37" s="20">
        <v>4000</v>
      </c>
      <c r="C37" s="2">
        <v>3.67</v>
      </c>
      <c r="D37" s="5">
        <f t="shared" ref="D37:D42" si="0">B37*C37</f>
        <v>14680</v>
      </c>
      <c r="E37" s="4"/>
      <c r="F37" s="3">
        <v>6000</v>
      </c>
      <c r="G37" s="2">
        <v>3.67</v>
      </c>
      <c r="H37" s="1">
        <f t="shared" ref="H37:H42" si="1">F37*G37</f>
        <v>22020</v>
      </c>
    </row>
    <row r="38" spans="1:9" x14ac:dyDescent="0.25">
      <c r="A38" s="7" t="s">
        <v>5</v>
      </c>
      <c r="B38" s="20">
        <v>3000</v>
      </c>
      <c r="C38" s="2">
        <v>3.23</v>
      </c>
      <c r="D38" s="5">
        <f t="shared" si="0"/>
        <v>9690</v>
      </c>
      <c r="E38" s="4"/>
      <c r="F38" s="3">
        <v>5000</v>
      </c>
      <c r="G38" s="2">
        <v>3.23</v>
      </c>
      <c r="H38" s="1">
        <f t="shared" si="1"/>
        <v>16150</v>
      </c>
    </row>
    <row r="39" spans="1:9" x14ac:dyDescent="0.25">
      <c r="A39" s="7" t="s">
        <v>3</v>
      </c>
      <c r="B39" s="6">
        <v>12</v>
      </c>
      <c r="C39" s="2" t="e">
        <f>#REF!</f>
        <v>#REF!</v>
      </c>
      <c r="D39" s="5" t="e">
        <f t="shared" si="0"/>
        <v>#REF!</v>
      </c>
      <c r="E39" s="4"/>
      <c r="F39" s="3">
        <v>12</v>
      </c>
      <c r="G39" s="2" t="e">
        <f>#REF!</f>
        <v>#REF!</v>
      </c>
      <c r="H39" s="1" t="e">
        <f t="shared" si="1"/>
        <v>#REF!</v>
      </c>
    </row>
    <row r="40" spans="1:9" x14ac:dyDescent="0.25">
      <c r="A40" s="7" t="s">
        <v>2</v>
      </c>
      <c r="B40" s="6">
        <v>12</v>
      </c>
      <c r="C40" s="2">
        <f>C12</f>
        <v>0</v>
      </c>
      <c r="D40" s="5">
        <f t="shared" si="0"/>
        <v>0</v>
      </c>
      <c r="E40" s="4"/>
      <c r="F40" s="3">
        <v>12</v>
      </c>
      <c r="G40" s="2">
        <f>G12</f>
        <v>0</v>
      </c>
      <c r="H40" s="1">
        <f t="shared" si="1"/>
        <v>0</v>
      </c>
    </row>
    <row r="41" spans="1:9" x14ac:dyDescent="0.25">
      <c r="A41" s="7" t="s">
        <v>1</v>
      </c>
      <c r="B41" s="6">
        <v>12</v>
      </c>
      <c r="C41" s="2" t="e">
        <f>#REF!</f>
        <v>#REF!</v>
      </c>
      <c r="D41" s="5" t="e">
        <f t="shared" si="0"/>
        <v>#REF!</v>
      </c>
      <c r="E41" s="4"/>
      <c r="F41" s="3">
        <v>12</v>
      </c>
      <c r="G41" s="2" t="e">
        <f>#REF!</f>
        <v>#REF!</v>
      </c>
      <c r="H41" s="1" t="e">
        <f t="shared" si="1"/>
        <v>#REF!</v>
      </c>
    </row>
    <row r="42" spans="1:9" x14ac:dyDescent="0.25">
      <c r="A42" s="7" t="s">
        <v>0</v>
      </c>
      <c r="B42" s="6">
        <v>12</v>
      </c>
      <c r="C42" s="2" t="e">
        <f>#REF!+C13+#REF!</f>
        <v>#REF!</v>
      </c>
      <c r="D42" s="5" t="e">
        <f t="shared" si="0"/>
        <v>#REF!</v>
      </c>
      <c r="E42" s="4"/>
      <c r="F42" s="3">
        <v>12</v>
      </c>
      <c r="G42" s="2" t="e">
        <f>#REF!+G13+#REF!</f>
        <v>#REF!</v>
      </c>
      <c r="H42" s="1" t="e">
        <f t="shared" si="1"/>
        <v>#REF!</v>
      </c>
    </row>
    <row r="43" spans="1:9" x14ac:dyDescent="0.25">
      <c r="A43" s="7"/>
      <c r="B43" s="6"/>
      <c r="C43" s="2"/>
      <c r="D43" s="5"/>
      <c r="E43" s="4"/>
      <c r="F43" s="3"/>
      <c r="G43" s="19"/>
      <c r="H43" s="18"/>
    </row>
    <row r="44" spans="1:9" ht="21.75" thickBot="1" x14ac:dyDescent="0.3">
      <c r="A44" s="17"/>
      <c r="B44" s="16"/>
      <c r="C44" s="15"/>
      <c r="D44" s="14"/>
      <c r="E44" s="13"/>
      <c r="F44" s="12"/>
      <c r="G44" s="11"/>
      <c r="H44" s="10"/>
    </row>
    <row r="45" spans="1:9" ht="21.75" thickBot="1" x14ac:dyDescent="0.3">
      <c r="A45" s="9" t="s">
        <v>4</v>
      </c>
      <c r="B45" s="81"/>
      <c r="C45" s="82"/>
      <c r="D45" s="83" t="e">
        <f>SUM(D32:D44)</f>
        <v>#REF!</v>
      </c>
      <c r="E45" s="84"/>
      <c r="F45" s="8"/>
      <c r="G45" s="85"/>
      <c r="H45" s="86" t="e">
        <f>SUM(H32:H44)</f>
        <v>#REF!</v>
      </c>
      <c r="I45" s="87" t="e">
        <f>#REF!+I15+#REF!</f>
        <v>#REF!</v>
      </c>
    </row>
    <row r="47" spans="1:9" x14ac:dyDescent="0.25">
      <c r="D47" s="79" t="e">
        <f>D45*5.5%</f>
        <v>#REF!</v>
      </c>
      <c r="H47" s="88" t="e">
        <f>H45*5.5%</f>
        <v>#REF!</v>
      </c>
    </row>
    <row r="48" spans="1:9" x14ac:dyDescent="0.25">
      <c r="D48" s="79" t="e">
        <f>D45+D47</f>
        <v>#REF!</v>
      </c>
      <c r="H48" s="89" t="e">
        <f>H45+H47</f>
        <v>#REF!</v>
      </c>
      <c r="I48" s="90" t="e">
        <f>#REF!+I15+#REF!</f>
        <v>#REF!</v>
      </c>
    </row>
    <row r="49" spans="1:9" x14ac:dyDescent="0.25">
      <c r="A49" s="67"/>
      <c r="B49" s="67"/>
      <c r="C49" s="67"/>
      <c r="D49" s="67"/>
      <c r="E49" s="67"/>
      <c r="F49" s="67"/>
      <c r="G49" s="67"/>
      <c r="H49" s="91"/>
      <c r="I49" s="92" t="e">
        <f>#REF!+H18+H23</f>
        <v>#REF!</v>
      </c>
    </row>
    <row r="50" spans="1:9" x14ac:dyDescent="0.25">
      <c r="H50" s="93"/>
      <c r="I50" s="88" t="e">
        <f>H48-I49</f>
        <v>#REF!</v>
      </c>
    </row>
    <row r="52" spans="1:9" x14ac:dyDescent="0.25">
      <c r="H52" s="78" t="e">
        <f>#REF!+H15+#REF!</f>
        <v>#REF!</v>
      </c>
    </row>
    <row r="63" spans="1:9" x14ac:dyDescent="0.25">
      <c r="A63" s="7" t="s">
        <v>3</v>
      </c>
      <c r="B63" s="6">
        <v>12</v>
      </c>
      <c r="C63" s="2" t="e">
        <f>C39</f>
        <v>#REF!</v>
      </c>
      <c r="D63" s="5" t="e">
        <f>B63*C63</f>
        <v>#REF!</v>
      </c>
      <c r="E63" s="4"/>
      <c r="F63" s="3">
        <v>12</v>
      </c>
      <c r="G63" s="2" t="e">
        <f>G39</f>
        <v>#REF!</v>
      </c>
      <c r="H63" s="1" t="e">
        <f>F63*G63</f>
        <v>#REF!</v>
      </c>
    </row>
    <row r="64" spans="1:9" x14ac:dyDescent="0.25">
      <c r="A64" s="7" t="s">
        <v>2</v>
      </c>
      <c r="B64" s="6">
        <v>12</v>
      </c>
      <c r="C64" s="2">
        <f>C40</f>
        <v>0</v>
      </c>
      <c r="D64" s="5">
        <f>B64*C64</f>
        <v>0</v>
      </c>
      <c r="E64" s="4"/>
      <c r="F64" s="3">
        <v>12</v>
      </c>
      <c r="G64" s="2">
        <f>G40</f>
        <v>0</v>
      </c>
      <c r="H64" s="1">
        <f>F64*G64</f>
        <v>0</v>
      </c>
    </row>
    <row r="65" spans="1:8" x14ac:dyDescent="0.25">
      <c r="A65" s="7" t="s">
        <v>1</v>
      </c>
      <c r="B65" s="6">
        <v>12</v>
      </c>
      <c r="C65" s="2" t="e">
        <f>C41</f>
        <v>#REF!</v>
      </c>
      <c r="D65" s="5" t="e">
        <f>B65*C65</f>
        <v>#REF!</v>
      </c>
      <c r="E65" s="4"/>
      <c r="F65" s="3">
        <v>12</v>
      </c>
      <c r="G65" s="2" t="e">
        <f>G41</f>
        <v>#REF!</v>
      </c>
      <c r="H65" s="1" t="e">
        <f>F65*G65</f>
        <v>#REF!</v>
      </c>
    </row>
    <row r="66" spans="1:8" x14ac:dyDescent="0.25">
      <c r="A66" s="7" t="s">
        <v>0</v>
      </c>
      <c r="B66" s="6">
        <v>12</v>
      </c>
      <c r="C66" s="2" t="e">
        <f>C42</f>
        <v>#REF!</v>
      </c>
      <c r="D66" s="5" t="e">
        <f>B66*C66</f>
        <v>#REF!</v>
      </c>
      <c r="E66" s="4"/>
      <c r="F66" s="3">
        <v>12</v>
      </c>
      <c r="G66" s="2" t="e">
        <f>G42</f>
        <v>#REF!</v>
      </c>
      <c r="H66" s="1" t="e">
        <f>F66*G66</f>
        <v>#REF!</v>
      </c>
    </row>
    <row r="67" spans="1:8" x14ac:dyDescent="0.25">
      <c r="H67" s="94" t="e">
        <f>SUM(H63:H66)</f>
        <v>#REF!</v>
      </c>
    </row>
    <row r="68" spans="1:8" x14ac:dyDescent="0.25">
      <c r="H68" s="95" t="e">
        <f>(H67-#REF!)/#REF!</f>
        <v>#REF!</v>
      </c>
    </row>
  </sheetData>
  <mergeCells count="2">
    <mergeCell ref="A2:H2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9CA29-2FE8-497E-830C-32E4A08CC46D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POUR NOUVEAU MP DQE ANTIBES</vt:lpstr>
      <vt:lpstr>Feuil3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Patrice BIHAN</cp:lastModifiedBy>
  <dcterms:created xsi:type="dcterms:W3CDTF">2024-09-26T14:05:33Z</dcterms:created>
  <dcterms:modified xsi:type="dcterms:W3CDTF">2024-12-13T15:20:10Z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2024-09-26T14:11:15Z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ceb65523-955f-40ef-9627-71ccc07f8896</vt:lpwstr>
  </property>
  <property fmtid="{D5CDD505-2E9C-101B-9397-08002B2CF9AE}" pid="8" name="MSIP_Label_defa4170-0d19-0005-0004-bc88714345d2_ContentBits">
    <vt:lpwstr>0</vt:lpwstr>
  </property>
</Properties>
</file>